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8945" windowHeight="11775"/>
  </bookViews>
  <sheets>
    <sheet name="2010" sheetId="7" r:id="rId1"/>
    <sheet name="Expenses" sheetId="9" r:id="rId2"/>
    <sheet name="2008 Final" sheetId="6" r:id="rId3"/>
  </sheets>
  <calcPr calcId="125725"/>
</workbook>
</file>

<file path=xl/calcChain.xml><?xml version="1.0" encoding="utf-8"?>
<calcChain xmlns="http://schemas.openxmlformats.org/spreadsheetml/2006/main">
  <c r="H16" i="7"/>
  <c r="F22" i="9"/>
  <c r="I57" i="7" l="1"/>
  <c r="I41"/>
  <c r="I67"/>
  <c r="I54"/>
  <c r="I75"/>
  <c r="I63"/>
  <c r="I48"/>
  <c r="C40"/>
  <c r="F38"/>
  <c r="H38" s="1"/>
  <c r="I38" s="1"/>
  <c r="H35"/>
  <c r="F31"/>
  <c r="H31" s="1"/>
  <c r="H29"/>
  <c r="F28"/>
  <c r="H28" s="1"/>
  <c r="F23"/>
  <c r="H23" s="1"/>
  <c r="D25"/>
  <c r="F24"/>
  <c r="H24" s="1"/>
  <c r="F22"/>
  <c r="H22" s="1"/>
  <c r="F21"/>
  <c r="H21" s="1"/>
  <c r="H11"/>
  <c r="I17" s="1"/>
  <c r="F7"/>
  <c r="H6"/>
  <c r="H5"/>
  <c r="H4"/>
  <c r="H3"/>
  <c r="K81" i="6"/>
  <c r="K66"/>
  <c r="J39"/>
  <c r="J31"/>
  <c r="K57"/>
  <c r="K63"/>
  <c r="J11"/>
  <c r="K50"/>
  <c r="H30"/>
  <c r="J30"/>
  <c r="H33"/>
  <c r="J33"/>
  <c r="H27"/>
  <c r="J27"/>
  <c r="H24"/>
  <c r="J24"/>
  <c r="H22"/>
  <c r="J22"/>
  <c r="H23"/>
  <c r="J23"/>
  <c r="H42"/>
  <c r="J42"/>
  <c r="K42" s="1"/>
  <c r="D20" s="1"/>
  <c r="J16"/>
  <c r="K15" s="1"/>
  <c r="K70"/>
  <c r="K74"/>
  <c r="J3"/>
  <c r="J4"/>
  <c r="J5"/>
  <c r="J6"/>
  <c r="K17"/>
  <c r="F25"/>
  <c r="H7"/>
  <c r="D49"/>
  <c r="K21"/>
  <c r="K88" s="1"/>
  <c r="K91" s="1"/>
  <c r="K29"/>
  <c r="I20" i="7" l="1"/>
  <c r="I27"/>
  <c r="I80" s="1"/>
  <c r="K94" i="6"/>
  <c r="K92"/>
  <c r="K93"/>
  <c r="C19" i="7" l="1"/>
  <c r="I82"/>
  <c r="I84" l="1"/>
  <c r="I85"/>
  <c r="I83"/>
</calcChain>
</file>

<file path=xl/sharedStrings.xml><?xml version="1.0" encoding="utf-8"?>
<sst xmlns="http://schemas.openxmlformats.org/spreadsheetml/2006/main" count="159" uniqueCount="118">
  <si>
    <t>Revenue</t>
  </si>
  <si>
    <t>Registration - Participants</t>
  </si>
  <si>
    <t>Staff</t>
  </si>
  <si>
    <t>Late Fee</t>
  </si>
  <si>
    <t>Total Revenue</t>
  </si>
  <si>
    <t>Expenses</t>
  </si>
  <si>
    <t>Food</t>
  </si>
  <si>
    <t>Fri-Dinner</t>
  </si>
  <si>
    <t>Sat-Lunch</t>
  </si>
  <si>
    <t>Sat-Dinner</t>
  </si>
  <si>
    <t>Marketing</t>
  </si>
  <si>
    <t>Keynotes</t>
  </si>
  <si>
    <t>Regional Fee</t>
  </si>
  <si>
    <t>Entertainment</t>
  </si>
  <si>
    <t>Miscellaneous</t>
  </si>
  <si>
    <t>Transportation</t>
  </si>
  <si>
    <t>Vans</t>
  </si>
  <si>
    <t>Gas</t>
  </si>
  <si>
    <t>Conference Shirt</t>
  </si>
  <si>
    <t>Total Expenses</t>
  </si>
  <si>
    <t>Exhibit Hall Vendors &amp; Sponsors</t>
  </si>
  <si>
    <t>Education Sessions</t>
  </si>
  <si>
    <t>Evaluations</t>
  </si>
  <si>
    <t>Conference Scholarships (registr)</t>
  </si>
  <si>
    <t>Registration</t>
  </si>
  <si>
    <t>binders/program</t>
  </si>
  <si>
    <t>badges</t>
  </si>
  <si>
    <t>conference t-shirt</t>
  </si>
  <si>
    <t>Regular</t>
  </si>
  <si>
    <t>Non-member 40% higher</t>
  </si>
  <si>
    <t>Printing /other</t>
  </si>
  <si>
    <t>Hospitality</t>
  </si>
  <si>
    <t>Gain or loss w fundraising</t>
  </si>
  <si>
    <t>bags</t>
  </si>
  <si>
    <t>$20 return to region per delegate</t>
  </si>
  <si>
    <t>VARIABLE EXPENSES</t>
  </si>
  <si>
    <t>FIXED EXPENSES</t>
  </si>
  <si>
    <t>Paper/Ink</t>
  </si>
  <si>
    <t>Signage - on-site</t>
  </si>
  <si>
    <t>(includes transportation)</t>
  </si>
  <si>
    <t>multiply per delgate/person</t>
  </si>
  <si>
    <t>subtotal</t>
  </si>
  <si>
    <t>Gain or loss w/o fundraising</t>
  </si>
  <si>
    <t>*note does not include scholarship funds</t>
  </si>
  <si>
    <t>printing</t>
  </si>
  <si>
    <t>Pre-conference cost</t>
  </si>
  <si>
    <t>meals</t>
  </si>
  <si>
    <t>tickets</t>
  </si>
  <si>
    <t>Registration - pre-conference</t>
  </si>
  <si>
    <t>Cancelation fee</t>
  </si>
  <si>
    <t>Tours &amp; workshops</t>
  </si>
  <si>
    <t>badge ribbon</t>
  </si>
  <si>
    <t>Student track hospitality</t>
  </si>
  <si>
    <t>Vendor Hall</t>
  </si>
  <si>
    <t>Gift in Kind (gik noted next to expenses too)</t>
  </si>
  <si>
    <t>National conference prize from Sunday</t>
  </si>
  <si>
    <t>Students (72 in 2008)</t>
  </si>
  <si>
    <t>National Promo</t>
  </si>
  <si>
    <t>Newcomers Welcome</t>
  </si>
  <si>
    <t xml:space="preserve">Miscellaneous </t>
  </si>
  <si>
    <t>Gain or loss w/o Scholarships</t>
  </si>
  <si>
    <t>Gain or loss w/o fund and Scholarships</t>
  </si>
  <si>
    <t xml:space="preserve">    (Perfomers, Transportation, AV, etc.)</t>
  </si>
  <si>
    <t>Recognition</t>
  </si>
  <si>
    <t>Awards</t>
  </si>
  <si>
    <t>Sun-Brunch*might be donated</t>
  </si>
  <si>
    <t>Gary Guller</t>
  </si>
  <si>
    <t>2010 Promo</t>
  </si>
  <si>
    <t>Polo Shirts</t>
  </si>
  <si>
    <t>ACUI Speaker</t>
  </si>
  <si>
    <t>Late</t>
  </si>
  <si>
    <t>Pre-Conference</t>
  </si>
  <si>
    <t>Gift in Kind</t>
  </si>
  <si>
    <t>Pre-Conference cost</t>
  </si>
  <si>
    <t>Printing</t>
  </si>
  <si>
    <t>Badges</t>
  </si>
  <si>
    <t>Bags</t>
  </si>
  <si>
    <t>Meals</t>
  </si>
  <si>
    <t>Tickets</t>
  </si>
  <si>
    <t>Badge Ribbons</t>
  </si>
  <si>
    <t>2011 Promo</t>
  </si>
  <si>
    <t>Non-Member (40% higher)</t>
  </si>
  <si>
    <t>Tours &amp; Workshops</t>
  </si>
  <si>
    <t>Conference T-shirt</t>
  </si>
  <si>
    <t>(Includes transportation)</t>
  </si>
  <si>
    <t>Binders/Program</t>
  </si>
  <si>
    <t>Signage (on-site)</t>
  </si>
  <si>
    <t>Friday - Dinner</t>
  </si>
  <si>
    <t>Saturday - Lunch</t>
  </si>
  <si>
    <t>Saturday - Dinner</t>
  </si>
  <si>
    <t>Vendor/Exhibit Hall</t>
  </si>
  <si>
    <t>Student Leader Track</t>
  </si>
  <si>
    <t>Newcomers Event</t>
  </si>
  <si>
    <t>Door Prizes</t>
  </si>
  <si>
    <t>Early Bird - Staff (58 in 2009)</t>
  </si>
  <si>
    <t>ACUI: Marsha Herman Betzen</t>
  </si>
  <si>
    <t>Welcome: Gage Paine</t>
  </si>
  <si>
    <t>Feature Speakers</t>
  </si>
  <si>
    <t>Survey Incentive</t>
  </si>
  <si>
    <t>Presenter Incentive</t>
  </si>
  <si>
    <t>Date</t>
  </si>
  <si>
    <t>Description</t>
  </si>
  <si>
    <t>Vendor</t>
  </si>
  <si>
    <t>Paid By</t>
  </si>
  <si>
    <t>TOTAL</t>
  </si>
  <si>
    <t>Staples</t>
  </si>
  <si>
    <t>Committee</t>
  </si>
  <si>
    <t>Paper, envelopes and postage</t>
  </si>
  <si>
    <t>Sponsorship &amp; Vendor Hall</t>
  </si>
  <si>
    <t>Lowa</t>
  </si>
  <si>
    <t>iTunes</t>
  </si>
  <si>
    <t>(2) Gift Cards</t>
  </si>
  <si>
    <t>Ed Sessions &amp; Keynote</t>
  </si>
  <si>
    <t>Nevil Shed</t>
  </si>
  <si>
    <t>Vans (3 x $89 per day = $267)</t>
  </si>
  <si>
    <t>UTSA Parking ($10 x 30 vehicles)</t>
  </si>
  <si>
    <t>Sunday - Boxed Lunch</t>
  </si>
  <si>
    <t>Early Bird - Students (55 in 2009)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</si>
</sst>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[$-F800]dddd\,\ mmmm\ dd\,\ yyyy"/>
  </numFmts>
  <fonts count="31">
    <font>
      <sz val="10"/>
      <name val="Arial"/>
    </font>
    <font>
      <sz val="8"/>
      <name val="Arial"/>
      <family val="2"/>
    </font>
    <font>
      <b/>
      <u/>
      <sz val="12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0"/>
      <color indexed="57"/>
      <name val="Arial"/>
      <family val="2"/>
    </font>
    <font>
      <u/>
      <sz val="10"/>
      <color indexed="57"/>
      <name val="Arial"/>
      <family val="2"/>
    </font>
    <font>
      <sz val="10"/>
      <color indexed="61"/>
      <name val="Arial"/>
      <family val="2"/>
    </font>
    <font>
      <u/>
      <sz val="10"/>
      <color indexed="61"/>
      <name val="Arial"/>
      <family val="2"/>
    </font>
    <font>
      <b/>
      <sz val="10"/>
      <color indexed="61"/>
      <name val="Arial"/>
      <family val="2"/>
    </font>
    <font>
      <b/>
      <sz val="10"/>
      <color indexed="57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57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57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color indexed="57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4" fillId="0" borderId="0" xfId="0" applyFont="1"/>
    <xf numFmtId="0" fontId="6" fillId="0" borderId="0" xfId="0" applyFont="1"/>
    <xf numFmtId="0" fontId="0" fillId="0" borderId="0" xfId="0" applyBorder="1"/>
    <xf numFmtId="0" fontId="0" fillId="2" borderId="0" xfId="0" applyFill="1"/>
    <xf numFmtId="0" fontId="4" fillId="2" borderId="0" xfId="0" applyFont="1" applyFill="1"/>
    <xf numFmtId="0" fontId="6" fillId="2" borderId="0" xfId="0" applyFont="1" applyFill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0" fontId="11" fillId="0" borderId="0" xfId="0" applyFont="1"/>
    <xf numFmtId="4" fontId="4" fillId="0" borderId="0" xfId="0" applyNumberFormat="1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13" fillId="0" borderId="0" xfId="0" applyFont="1"/>
    <xf numFmtId="4" fontId="13" fillId="0" borderId="0" xfId="0" applyNumberFormat="1" applyFont="1"/>
    <xf numFmtId="4" fontId="6" fillId="0" borderId="0" xfId="0" applyNumberFormat="1" applyFont="1"/>
    <xf numFmtId="0" fontId="13" fillId="2" borderId="0" xfId="0" applyFont="1" applyFill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4" fontId="0" fillId="0" borderId="0" xfId="0" applyNumberFormat="1" applyFill="1"/>
    <xf numFmtId="4" fontId="6" fillId="0" borderId="0" xfId="0" applyNumberFormat="1" applyFont="1" applyFill="1"/>
    <xf numFmtId="0" fontId="9" fillId="0" borderId="0" xfId="0" applyFont="1" applyFill="1"/>
    <xf numFmtId="0" fontId="14" fillId="0" borderId="0" xfId="0" applyFont="1" applyFill="1"/>
    <xf numFmtId="0" fontId="15" fillId="0" borderId="0" xfId="0" applyFont="1"/>
    <xf numFmtId="0" fontId="16" fillId="3" borderId="3" xfId="0" applyFont="1" applyFill="1" applyBorder="1"/>
    <xf numFmtId="4" fontId="16" fillId="3" borderId="3" xfId="0" applyNumberFormat="1" applyFont="1" applyFill="1" applyBorder="1"/>
    <xf numFmtId="164" fontId="16" fillId="3" borderId="3" xfId="0" applyNumberFormat="1" applyFont="1" applyFill="1" applyBorder="1"/>
    <xf numFmtId="164" fontId="16" fillId="0" borderId="0" xfId="0" applyNumberFormat="1" applyFont="1"/>
    <xf numFmtId="0" fontId="16" fillId="0" borderId="0" xfId="0" applyFont="1"/>
    <xf numFmtId="0" fontId="16" fillId="0" borderId="0" xfId="0" applyFont="1" applyBorder="1"/>
    <xf numFmtId="4" fontId="16" fillId="0" borderId="0" xfId="0" applyNumberFormat="1" applyFont="1" applyBorder="1"/>
    <xf numFmtId="164" fontId="16" fillId="0" borderId="1" xfId="0" applyNumberFormat="1" applyFont="1" applyBorder="1"/>
    <xf numFmtId="164" fontId="16" fillId="0" borderId="0" xfId="0" applyNumberFormat="1" applyFont="1" applyBorder="1"/>
    <xf numFmtId="164" fontId="16" fillId="0" borderId="6" xfId="0" applyNumberFormat="1" applyFont="1" applyBorder="1"/>
    <xf numFmtId="164" fontId="18" fillId="0" borderId="6" xfId="0" applyNumberFormat="1" applyFont="1" applyBorder="1"/>
    <xf numFmtId="0" fontId="20" fillId="3" borderId="3" xfId="0" applyFont="1" applyFill="1" applyBorder="1"/>
    <xf numFmtId="4" fontId="20" fillId="3" borderId="3" xfId="0" applyNumberFormat="1" applyFont="1" applyFill="1" applyBorder="1"/>
    <xf numFmtId="164" fontId="20" fillId="3" borderId="3" xfId="0" applyNumberFormat="1" applyFont="1" applyFill="1" applyBorder="1"/>
    <xf numFmtId="164" fontId="20" fillId="3" borderId="3" xfId="0" applyNumberFormat="1" applyFont="1" applyFill="1" applyBorder="1" applyAlignment="1">
      <alignment horizontal="right"/>
    </xf>
    <xf numFmtId="0" fontId="21" fillId="0" borderId="5" xfId="0" applyFont="1" applyBorder="1"/>
    <xf numFmtId="0" fontId="22" fillId="0" borderId="0" xfId="0" applyFont="1" applyBorder="1"/>
    <xf numFmtId="4" fontId="22" fillId="0" borderId="0" xfId="0" applyNumberFormat="1" applyFont="1" applyBorder="1"/>
    <xf numFmtId="164" fontId="22" fillId="0" borderId="0" xfId="0" applyNumberFormat="1" applyFont="1" applyBorder="1"/>
    <xf numFmtId="164" fontId="23" fillId="0" borderId="0" xfId="0" applyNumberFormat="1" applyFont="1" applyBorder="1"/>
    <xf numFmtId="164" fontId="22" fillId="0" borderId="6" xfId="0" applyNumberFormat="1" applyFont="1" applyBorder="1"/>
    <xf numFmtId="0" fontId="16" fillId="0" borderId="8" xfId="0" applyFont="1" applyBorder="1"/>
    <xf numFmtId="4" fontId="16" fillId="0" borderId="8" xfId="0" applyNumberFormat="1" applyFont="1" applyBorder="1"/>
    <xf numFmtId="164" fontId="16" fillId="0" borderId="8" xfId="0" applyNumberFormat="1" applyFont="1" applyBorder="1"/>
    <xf numFmtId="164" fontId="16" fillId="0" borderId="9" xfId="0" applyNumberFormat="1" applyFont="1" applyBorder="1"/>
    <xf numFmtId="0" fontId="26" fillId="3" borderId="2" xfId="0" applyFont="1" applyFill="1" applyBorder="1"/>
    <xf numFmtId="0" fontId="26" fillId="3" borderId="3" xfId="0" applyFont="1" applyFill="1" applyBorder="1"/>
    <xf numFmtId="4" fontId="26" fillId="3" borderId="3" xfId="0" applyNumberFormat="1" applyFont="1" applyFill="1" applyBorder="1"/>
    <xf numFmtId="164" fontId="26" fillId="3" borderId="3" xfId="0" applyNumberFormat="1" applyFont="1" applyFill="1" applyBorder="1"/>
    <xf numFmtId="0" fontId="16" fillId="0" borderId="0" xfId="0" applyFont="1" applyFill="1" applyBorder="1"/>
    <xf numFmtId="4" fontId="16" fillId="0" borderId="0" xfId="0" applyNumberFormat="1" applyFont="1" applyFill="1" applyBorder="1"/>
    <xf numFmtId="164" fontId="16" fillId="0" borderId="0" xfId="0" applyNumberFormat="1" applyFont="1" applyFill="1" applyBorder="1"/>
    <xf numFmtId="164" fontId="18" fillId="0" borderId="6" xfId="0" applyNumberFormat="1" applyFont="1" applyFill="1" applyBorder="1"/>
    <xf numFmtId="164" fontId="16" fillId="0" borderId="6" xfId="0" applyNumberFormat="1" applyFont="1" applyFill="1" applyBorder="1"/>
    <xf numFmtId="164" fontId="28" fillId="0" borderId="0" xfId="0" applyNumberFormat="1" applyFont="1" applyBorder="1"/>
    <xf numFmtId="0" fontId="16" fillId="0" borderId="8" xfId="0" applyFont="1" applyFill="1" applyBorder="1"/>
    <xf numFmtId="164" fontId="18" fillId="0" borderId="9" xfId="0" applyNumberFormat="1" applyFont="1" applyBorder="1"/>
    <xf numFmtId="0" fontId="16" fillId="0" borderId="5" xfId="0" applyFont="1" applyBorder="1"/>
    <xf numFmtId="0" fontId="16" fillId="0" borderId="7" xfId="0" applyFont="1" applyBorder="1"/>
    <xf numFmtId="0" fontId="22" fillId="0" borderId="7" xfId="0" applyFont="1" applyBorder="1"/>
    <xf numFmtId="0" fontId="22" fillId="0" borderId="8" xfId="0" applyFont="1" applyBorder="1"/>
    <xf numFmtId="4" fontId="22" fillId="0" borderId="8" xfId="0" applyNumberFormat="1" applyFont="1" applyBorder="1"/>
    <xf numFmtId="164" fontId="22" fillId="0" borderId="8" xfId="0" applyNumberFormat="1" applyFont="1" applyBorder="1"/>
    <xf numFmtId="164" fontId="22" fillId="0" borderId="9" xfId="0" applyNumberFormat="1" applyFont="1" applyBorder="1"/>
    <xf numFmtId="164" fontId="26" fillId="3" borderId="4" xfId="0" applyNumberFormat="1" applyFont="1" applyFill="1" applyBorder="1"/>
    <xf numFmtId="0" fontId="27" fillId="0" borderId="5" xfId="0" applyFont="1" applyBorder="1"/>
    <xf numFmtId="0" fontId="25" fillId="0" borderId="5" xfId="0" applyFont="1" applyBorder="1"/>
    <xf numFmtId="0" fontId="27" fillId="0" borderId="5" xfId="0" applyFont="1" applyFill="1" applyBorder="1"/>
    <xf numFmtId="0" fontId="25" fillId="0" borderId="5" xfId="0" applyFont="1" applyFill="1" applyBorder="1"/>
    <xf numFmtId="0" fontId="16" fillId="0" borderId="5" xfId="0" applyFont="1" applyFill="1" applyBorder="1"/>
    <xf numFmtId="164" fontId="20" fillId="3" borderId="4" xfId="0" applyNumberFormat="1" applyFont="1" applyFill="1" applyBorder="1" applyAlignment="1">
      <alignment horizontal="right"/>
    </xf>
    <xf numFmtId="0" fontId="24" fillId="0" borderId="5" xfId="0" applyFont="1" applyBorder="1"/>
    <xf numFmtId="0" fontId="19" fillId="0" borderId="5" xfId="0" applyFont="1" applyBorder="1"/>
    <xf numFmtId="0" fontId="19" fillId="0" borderId="7" xfId="0" applyFont="1" applyBorder="1"/>
    <xf numFmtId="164" fontId="16" fillId="3" borderId="4" xfId="0" applyNumberFormat="1" applyFont="1" applyFill="1" applyBorder="1"/>
    <xf numFmtId="0" fontId="17" fillId="0" borderId="5" xfId="0" applyFont="1" applyBorder="1"/>
    <xf numFmtId="1" fontId="16" fillId="0" borderId="1" xfId="0" applyNumberFormat="1" applyFont="1" applyBorder="1"/>
    <xf numFmtId="1" fontId="16" fillId="0" borderId="0" xfId="0" applyNumberFormat="1" applyFont="1" applyBorder="1"/>
    <xf numFmtId="0" fontId="16" fillId="0" borderId="0" xfId="0" applyNumberFormat="1" applyFont="1" applyBorder="1"/>
    <xf numFmtId="1" fontId="16" fillId="0" borderId="0" xfId="0" applyNumberFormat="1" applyFont="1" applyFill="1" applyBorder="1"/>
    <xf numFmtId="165" fontId="30" fillId="4" borderId="10" xfId="0" applyNumberFormat="1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164" fontId="30" fillId="0" borderId="10" xfId="0" applyNumberFormat="1" applyFont="1" applyBorder="1" applyAlignment="1">
      <alignment horizontal="center" vertical="center"/>
    </xf>
    <xf numFmtId="165" fontId="29" fillId="0" borderId="10" xfId="0" applyNumberFormat="1" applyFont="1" applyBorder="1" applyAlignment="1">
      <alignment horizontal="left" vertical="center"/>
    </xf>
    <xf numFmtId="0" fontId="29" fillId="0" borderId="10" xfId="0" applyFont="1" applyBorder="1" applyAlignment="1">
      <alignment horizontal="left" vertical="center"/>
    </xf>
    <xf numFmtId="0" fontId="29" fillId="0" borderId="10" xfId="0" applyFont="1" applyBorder="1" applyAlignment="1">
      <alignment horizontal="center" vertical="center"/>
    </xf>
    <xf numFmtId="164" fontId="29" fillId="0" borderId="10" xfId="0" applyNumberFormat="1" applyFont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0" fontId="16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6"/>
  <sheetViews>
    <sheetView tabSelected="1" view="pageLayout" topLeftCell="A16" zoomScaleNormal="100" zoomScaleSheetLayoutView="115" workbookViewId="0">
      <selection activeCell="D37" sqref="D37"/>
    </sheetView>
  </sheetViews>
  <sheetFormatPr defaultRowHeight="12.75"/>
  <cols>
    <col min="1" max="1" width="21" style="36" bestFit="1" customWidth="1"/>
    <col min="2" max="2" width="9.140625" style="36"/>
    <col min="3" max="3" width="17.140625" style="36" customWidth="1"/>
    <col min="4" max="4" width="9.28515625" style="36" bestFit="1" customWidth="1"/>
    <col min="5" max="5" width="9.140625" style="35"/>
    <col min="6" max="6" width="7.42578125" style="35" bestFit="1" customWidth="1"/>
    <col min="7" max="7" width="9.140625" style="35"/>
    <col min="8" max="8" width="8.85546875" style="35" bestFit="1" customWidth="1"/>
    <col min="9" max="9" width="10.42578125" style="35" bestFit="1" customWidth="1"/>
    <col min="10" max="10" width="12.7109375" style="35" bestFit="1" customWidth="1"/>
    <col min="11" max="16384" width="9.140625" style="36"/>
  </cols>
  <sheetData>
    <row r="1" spans="1:9">
      <c r="A1" s="57" t="s">
        <v>0</v>
      </c>
      <c r="B1" s="32"/>
      <c r="C1" s="32"/>
      <c r="D1" s="33"/>
      <c r="E1" s="34"/>
      <c r="F1" s="34"/>
      <c r="G1" s="34"/>
      <c r="H1" s="34"/>
      <c r="I1" s="86"/>
    </row>
    <row r="2" spans="1:9">
      <c r="A2" s="87" t="s">
        <v>24</v>
      </c>
      <c r="B2" s="37"/>
      <c r="C2" s="38"/>
      <c r="D2" s="88">
        <v>100</v>
      </c>
      <c r="E2" s="40"/>
      <c r="F2" s="40"/>
      <c r="G2" s="40"/>
      <c r="H2" s="40"/>
      <c r="I2" s="41"/>
    </row>
    <row r="3" spans="1:9">
      <c r="A3" s="69"/>
      <c r="B3" s="37" t="s">
        <v>94</v>
      </c>
      <c r="C3" s="38"/>
      <c r="D3" s="89">
        <v>50</v>
      </c>
      <c r="E3" s="40"/>
      <c r="F3" s="40">
        <v>199</v>
      </c>
      <c r="G3" s="40"/>
      <c r="H3" s="40">
        <f>D3*F3</f>
        <v>9950</v>
      </c>
      <c r="I3" s="41"/>
    </row>
    <row r="4" spans="1:9">
      <c r="A4" s="69"/>
      <c r="B4" s="37" t="s">
        <v>117</v>
      </c>
      <c r="C4" s="38"/>
      <c r="D4" s="89">
        <v>50</v>
      </c>
      <c r="E4" s="40"/>
      <c r="F4" s="40">
        <v>149</v>
      </c>
      <c r="G4" s="40"/>
      <c r="H4" s="40">
        <f>D4*F4</f>
        <v>7450</v>
      </c>
      <c r="I4" s="41"/>
    </row>
    <row r="5" spans="1:9">
      <c r="A5" s="69"/>
      <c r="B5" s="37" t="s">
        <v>28</v>
      </c>
      <c r="C5" s="38"/>
      <c r="D5" s="89">
        <v>0</v>
      </c>
      <c r="E5" s="40"/>
      <c r="F5" s="40">
        <v>224</v>
      </c>
      <c r="G5" s="40"/>
      <c r="H5" s="40">
        <f>D5*F5</f>
        <v>0</v>
      </c>
      <c r="I5" s="41"/>
    </row>
    <row r="6" spans="1:9">
      <c r="A6" s="69"/>
      <c r="B6" s="37" t="s">
        <v>70</v>
      </c>
      <c r="C6" s="38"/>
      <c r="D6" s="89">
        <v>0</v>
      </c>
      <c r="E6" s="40"/>
      <c r="F6" s="40">
        <v>249</v>
      </c>
      <c r="G6" s="40"/>
      <c r="H6" s="40">
        <f>D6*F6</f>
        <v>0</v>
      </c>
      <c r="I6" s="41"/>
    </row>
    <row r="7" spans="1:9">
      <c r="A7" s="69"/>
      <c r="B7" s="37" t="s">
        <v>81</v>
      </c>
      <c r="C7" s="38"/>
      <c r="D7" s="40"/>
      <c r="E7" s="40"/>
      <c r="F7" s="40">
        <f>F3*1.4</f>
        <v>278.59999999999997</v>
      </c>
      <c r="G7" s="40"/>
      <c r="H7" s="40"/>
      <c r="I7" s="41"/>
    </row>
    <row r="8" spans="1:9">
      <c r="A8" s="69"/>
      <c r="B8" s="37" t="s">
        <v>49</v>
      </c>
      <c r="C8" s="38"/>
      <c r="D8" s="40"/>
      <c r="E8" s="40"/>
      <c r="F8" s="40"/>
      <c r="G8" s="40"/>
      <c r="H8" s="40"/>
      <c r="I8" s="41"/>
    </row>
    <row r="9" spans="1:9">
      <c r="A9" s="69"/>
      <c r="B9" s="37"/>
      <c r="C9" s="38"/>
      <c r="D9" s="40"/>
      <c r="E9" s="40"/>
      <c r="F9" s="40"/>
      <c r="G9" s="40"/>
      <c r="H9" s="40"/>
      <c r="I9" s="41"/>
    </row>
    <row r="10" spans="1:9">
      <c r="A10" s="87" t="s">
        <v>71</v>
      </c>
      <c r="B10" s="37"/>
      <c r="C10" s="38"/>
      <c r="D10" s="40"/>
      <c r="E10" s="40"/>
      <c r="F10" s="40"/>
      <c r="G10" s="40"/>
      <c r="H10" s="40"/>
      <c r="I10" s="41"/>
    </row>
    <row r="11" spans="1:9">
      <c r="A11" s="69"/>
      <c r="B11" s="37" t="s">
        <v>82</v>
      </c>
      <c r="C11" s="38"/>
      <c r="D11" s="89">
        <v>20</v>
      </c>
      <c r="E11" s="40"/>
      <c r="F11" s="40">
        <v>10</v>
      </c>
      <c r="G11" s="40"/>
      <c r="H11" s="40">
        <f>D11*F11</f>
        <v>200</v>
      </c>
      <c r="I11" s="41"/>
    </row>
    <row r="12" spans="1:9">
      <c r="A12" s="69"/>
      <c r="B12" s="37"/>
      <c r="C12" s="38"/>
      <c r="D12" s="40"/>
      <c r="E12" s="40"/>
      <c r="F12" s="40"/>
      <c r="G12" s="40"/>
      <c r="H12" s="40"/>
      <c r="I12" s="41"/>
    </row>
    <row r="13" spans="1:9">
      <c r="A13" s="87" t="s">
        <v>20</v>
      </c>
      <c r="B13" s="37"/>
      <c r="C13" s="38"/>
      <c r="D13" s="40"/>
      <c r="E13" s="40"/>
      <c r="F13" s="40"/>
      <c r="G13" s="40"/>
      <c r="H13" s="40">
        <v>1970</v>
      </c>
      <c r="I13" s="41"/>
    </row>
    <row r="14" spans="1:9">
      <c r="A14" s="87" t="s">
        <v>72</v>
      </c>
      <c r="B14" s="37"/>
      <c r="C14" s="38"/>
      <c r="D14" s="40"/>
      <c r="E14" s="40"/>
      <c r="F14" s="40"/>
      <c r="G14" s="40"/>
      <c r="H14" s="40">
        <v>3094</v>
      </c>
      <c r="I14" s="41"/>
    </row>
    <row r="15" spans="1:9">
      <c r="A15" s="87" t="s">
        <v>18</v>
      </c>
      <c r="B15" s="37"/>
      <c r="C15" s="38"/>
      <c r="D15" s="40"/>
      <c r="E15" s="40"/>
      <c r="F15" s="40"/>
      <c r="G15" s="40"/>
      <c r="H15" s="40"/>
      <c r="I15" s="42"/>
    </row>
    <row r="16" spans="1:9">
      <c r="A16" s="84"/>
      <c r="B16" s="61" t="s">
        <v>83</v>
      </c>
      <c r="C16" s="62"/>
      <c r="D16" s="91">
        <v>150</v>
      </c>
      <c r="E16" s="63"/>
      <c r="F16" s="63">
        <v>0</v>
      </c>
      <c r="G16" s="63"/>
      <c r="H16" s="63">
        <f>F16*D16</f>
        <v>0</v>
      </c>
      <c r="I16" s="41"/>
    </row>
    <row r="17" spans="1:9" ht="13.5" thickBot="1">
      <c r="A17" s="71" t="s">
        <v>4</v>
      </c>
      <c r="B17" s="72"/>
      <c r="C17" s="72"/>
      <c r="D17" s="73"/>
      <c r="E17" s="74"/>
      <c r="F17" s="74"/>
      <c r="G17" s="74"/>
      <c r="H17" s="74"/>
      <c r="I17" s="75">
        <f>SUM(H3:H13)</f>
        <v>19570</v>
      </c>
    </row>
    <row r="18" spans="1:9">
      <c r="A18" s="57" t="s">
        <v>5</v>
      </c>
      <c r="B18" s="43"/>
      <c r="C18" s="43"/>
      <c r="D18" s="44"/>
      <c r="E18" s="45"/>
      <c r="F18" s="45"/>
      <c r="G18" s="46" t="s">
        <v>40</v>
      </c>
      <c r="H18" s="45"/>
      <c r="I18" s="82" t="s">
        <v>41</v>
      </c>
    </row>
    <row r="19" spans="1:9">
      <c r="A19" s="47" t="s">
        <v>35</v>
      </c>
      <c r="B19" s="48"/>
      <c r="C19" s="49">
        <f>SUM(J19:J39)</f>
        <v>0</v>
      </c>
      <c r="D19" s="49"/>
      <c r="E19" s="50"/>
      <c r="F19" s="50"/>
      <c r="G19" s="51"/>
      <c r="H19" s="50"/>
      <c r="I19" s="52"/>
    </row>
    <row r="20" spans="1:9">
      <c r="A20" s="83" t="s">
        <v>6</v>
      </c>
      <c r="B20" s="37"/>
      <c r="C20" s="38"/>
      <c r="D20" s="40"/>
      <c r="E20" s="40"/>
      <c r="F20" s="40"/>
      <c r="G20" s="40"/>
      <c r="H20" s="40"/>
      <c r="I20" s="42">
        <f>SUM(H21:H24)</f>
        <v>4700</v>
      </c>
    </row>
    <row r="21" spans="1:9">
      <c r="A21" s="84"/>
      <c r="B21" s="37" t="s">
        <v>87</v>
      </c>
      <c r="C21" s="38"/>
      <c r="D21" s="40">
        <v>13</v>
      </c>
      <c r="E21" s="40"/>
      <c r="F21" s="90">
        <f>D2</f>
        <v>100</v>
      </c>
      <c r="G21" s="40"/>
      <c r="H21" s="40">
        <f>D21*F21</f>
        <v>1300</v>
      </c>
      <c r="I21" s="41"/>
    </row>
    <row r="22" spans="1:9">
      <c r="A22" s="84"/>
      <c r="B22" s="37" t="s">
        <v>88</v>
      </c>
      <c r="C22" s="38"/>
      <c r="D22" s="40">
        <v>10</v>
      </c>
      <c r="E22" s="40"/>
      <c r="F22" s="90">
        <f>D2</f>
        <v>100</v>
      </c>
      <c r="G22" s="40"/>
      <c r="H22" s="40">
        <f>D22*F22</f>
        <v>1000</v>
      </c>
      <c r="I22" s="41"/>
    </row>
    <row r="23" spans="1:9">
      <c r="A23" s="84"/>
      <c r="B23" s="37" t="s">
        <v>89</v>
      </c>
      <c r="C23" s="38"/>
      <c r="D23" s="40">
        <v>14</v>
      </c>
      <c r="E23" s="40"/>
      <c r="F23" s="90">
        <f>D2</f>
        <v>100</v>
      </c>
      <c r="G23" s="40"/>
      <c r="H23" s="40">
        <f>D23*F23</f>
        <v>1400</v>
      </c>
      <c r="I23" s="41"/>
    </row>
    <row r="24" spans="1:9">
      <c r="A24" s="84"/>
      <c r="B24" s="102" t="s">
        <v>116</v>
      </c>
      <c r="C24" s="102"/>
      <c r="D24" s="39">
        <v>10</v>
      </c>
      <c r="E24" s="40"/>
      <c r="F24" s="90">
        <f>D2</f>
        <v>100</v>
      </c>
      <c r="G24" s="40"/>
      <c r="H24" s="40">
        <f>D24*F24</f>
        <v>1000</v>
      </c>
      <c r="I24" s="41"/>
    </row>
    <row r="25" spans="1:9">
      <c r="A25" s="84"/>
      <c r="B25" s="37"/>
      <c r="C25" s="38"/>
      <c r="D25" s="40">
        <f>SUM(D21:D24)</f>
        <v>47</v>
      </c>
      <c r="E25" s="40"/>
      <c r="F25" s="90"/>
      <c r="G25" s="40"/>
      <c r="H25" s="40"/>
      <c r="I25" s="41"/>
    </row>
    <row r="26" spans="1:9">
      <c r="A26" s="84"/>
      <c r="B26" s="37"/>
      <c r="C26" s="38"/>
      <c r="D26" s="40"/>
      <c r="E26" s="40"/>
      <c r="F26" s="90"/>
      <c r="G26" s="40"/>
      <c r="H26" s="40"/>
      <c r="I26" s="41"/>
    </row>
    <row r="27" spans="1:9">
      <c r="A27" s="83" t="s">
        <v>24</v>
      </c>
      <c r="B27" s="37"/>
      <c r="C27" s="38"/>
      <c r="D27" s="40"/>
      <c r="E27" s="40"/>
      <c r="F27" s="90"/>
      <c r="G27" s="40"/>
      <c r="H27" s="40"/>
      <c r="I27" s="42">
        <f>SUM(H28:H32)</f>
        <v>1802.6</v>
      </c>
    </row>
    <row r="28" spans="1:9">
      <c r="A28" s="84"/>
      <c r="B28" s="37" t="s">
        <v>85</v>
      </c>
      <c r="C28" s="38"/>
      <c r="D28" s="40">
        <v>8.6</v>
      </c>
      <c r="E28" s="40"/>
      <c r="F28" s="90">
        <f>D2</f>
        <v>100</v>
      </c>
      <c r="G28" s="40"/>
      <c r="H28" s="40">
        <f>D28*F28</f>
        <v>860</v>
      </c>
      <c r="I28" s="41"/>
    </row>
    <row r="29" spans="1:9">
      <c r="A29" s="84"/>
      <c r="B29" s="37" t="s">
        <v>74</v>
      </c>
      <c r="C29" s="38"/>
      <c r="D29" s="40">
        <v>2</v>
      </c>
      <c r="E29" s="40"/>
      <c r="F29" s="90">
        <v>100</v>
      </c>
      <c r="G29" s="40"/>
      <c r="H29" s="40">
        <f>SUM(D29*F29)</f>
        <v>200</v>
      </c>
      <c r="I29" s="41"/>
    </row>
    <row r="30" spans="1:9">
      <c r="A30" s="84"/>
      <c r="B30" s="37" t="s">
        <v>75</v>
      </c>
      <c r="C30" s="38"/>
      <c r="D30" s="40"/>
      <c r="E30" s="40"/>
      <c r="F30" s="90"/>
      <c r="G30" s="40"/>
      <c r="H30" s="40">
        <v>281.60000000000002</v>
      </c>
      <c r="I30" s="41"/>
    </row>
    <row r="31" spans="1:9">
      <c r="A31" s="84"/>
      <c r="B31" s="37" t="s">
        <v>76</v>
      </c>
      <c r="C31" s="38"/>
      <c r="D31" s="40">
        <v>4</v>
      </c>
      <c r="E31" s="40"/>
      <c r="F31" s="90">
        <f>D2</f>
        <v>100</v>
      </c>
      <c r="G31" s="40"/>
      <c r="H31" s="40">
        <f>D31*F31</f>
        <v>400</v>
      </c>
      <c r="I31" s="41"/>
    </row>
    <row r="32" spans="1:9">
      <c r="A32" s="84"/>
      <c r="B32" s="37" t="s">
        <v>79</v>
      </c>
      <c r="C32" s="38"/>
      <c r="D32" s="40"/>
      <c r="E32" s="40"/>
      <c r="F32" s="90"/>
      <c r="G32" s="40"/>
      <c r="H32" s="40">
        <v>61</v>
      </c>
      <c r="I32" s="41"/>
    </row>
    <row r="33" spans="1:9">
      <c r="A33" s="84"/>
      <c r="B33" s="37"/>
      <c r="C33" s="38"/>
      <c r="D33" s="40"/>
      <c r="E33" s="40"/>
      <c r="F33" s="90"/>
      <c r="G33" s="40"/>
      <c r="H33" s="40"/>
      <c r="I33" s="41"/>
    </row>
    <row r="34" spans="1:9">
      <c r="A34" s="83" t="s">
        <v>73</v>
      </c>
      <c r="B34" s="37"/>
      <c r="C34" s="38"/>
      <c r="D34" s="40"/>
      <c r="E34" s="40"/>
      <c r="F34" s="90"/>
      <c r="G34" s="40"/>
      <c r="H34" s="40"/>
      <c r="I34" s="42"/>
    </row>
    <row r="35" spans="1:9">
      <c r="A35" s="84"/>
      <c r="B35" s="37" t="s">
        <v>77</v>
      </c>
      <c r="C35" s="38"/>
      <c r="D35" s="40">
        <v>20</v>
      </c>
      <c r="E35" s="40"/>
      <c r="F35" s="90">
        <v>10</v>
      </c>
      <c r="G35" s="40"/>
      <c r="H35" s="40">
        <f>D35*F35</f>
        <v>200</v>
      </c>
      <c r="I35" s="41"/>
    </row>
    <row r="36" spans="1:9">
      <c r="A36" s="84"/>
      <c r="B36" s="37" t="s">
        <v>78</v>
      </c>
      <c r="C36" s="38"/>
      <c r="D36" s="40">
        <v>20</v>
      </c>
      <c r="E36" s="40"/>
      <c r="F36" s="90">
        <v>10</v>
      </c>
      <c r="G36" s="40"/>
      <c r="H36" s="40">
        <v>200</v>
      </c>
      <c r="I36" s="41"/>
    </row>
    <row r="37" spans="1:9">
      <c r="A37" s="84"/>
      <c r="B37" s="37"/>
      <c r="C37" s="38"/>
      <c r="D37" s="40"/>
      <c r="E37" s="40"/>
      <c r="F37" s="90"/>
      <c r="G37" s="40"/>
      <c r="H37" s="40"/>
      <c r="I37" s="41"/>
    </row>
    <row r="38" spans="1:9">
      <c r="A38" s="83" t="s">
        <v>12</v>
      </c>
      <c r="B38" s="37"/>
      <c r="C38" s="38"/>
      <c r="D38" s="40">
        <v>20</v>
      </c>
      <c r="E38" s="40"/>
      <c r="F38" s="90">
        <f>D2</f>
        <v>100</v>
      </c>
      <c r="G38" s="40"/>
      <c r="H38" s="40">
        <f>F38*D38</f>
        <v>2000</v>
      </c>
      <c r="I38" s="42">
        <f>H38</f>
        <v>2000</v>
      </c>
    </row>
    <row r="39" spans="1:9" ht="13.5" thickBot="1">
      <c r="A39" s="85"/>
      <c r="B39" s="53" t="s">
        <v>34</v>
      </c>
      <c r="C39" s="54"/>
      <c r="D39" s="55"/>
      <c r="E39" s="55"/>
      <c r="F39" s="55"/>
      <c r="G39" s="55"/>
      <c r="H39" s="55"/>
      <c r="I39" s="56"/>
    </row>
    <row r="40" spans="1:9">
      <c r="A40" s="57" t="s">
        <v>36</v>
      </c>
      <c r="B40" s="58"/>
      <c r="C40" s="59">
        <f>SUM(J40:J79)</f>
        <v>0</v>
      </c>
      <c r="D40" s="59"/>
      <c r="E40" s="60"/>
      <c r="F40" s="60"/>
      <c r="G40" s="60"/>
      <c r="H40" s="60"/>
      <c r="I40" s="76"/>
    </row>
    <row r="41" spans="1:9">
      <c r="A41" s="77" t="s">
        <v>11</v>
      </c>
      <c r="B41" s="37" t="s">
        <v>84</v>
      </c>
      <c r="C41" s="38"/>
      <c r="D41" s="40"/>
      <c r="E41" s="40"/>
      <c r="F41" s="40"/>
      <c r="G41" s="40"/>
      <c r="H41" s="40"/>
      <c r="I41" s="42">
        <f>SUM(D43:D46)</f>
        <v>4050</v>
      </c>
    </row>
    <row r="42" spans="1:9">
      <c r="A42" s="78"/>
      <c r="B42" s="37"/>
      <c r="C42" s="38"/>
      <c r="D42" s="40"/>
      <c r="E42" s="40"/>
      <c r="F42" s="40"/>
      <c r="G42" s="40"/>
      <c r="H42" s="40"/>
      <c r="I42" s="41"/>
    </row>
    <row r="43" spans="1:9">
      <c r="A43" s="78"/>
      <c r="B43" s="37" t="s">
        <v>96</v>
      </c>
      <c r="C43" s="38"/>
      <c r="D43" s="40">
        <v>100</v>
      </c>
      <c r="E43" s="40"/>
      <c r="F43" s="40"/>
      <c r="G43" s="40"/>
      <c r="H43" s="40"/>
      <c r="I43" s="41"/>
    </row>
    <row r="44" spans="1:9">
      <c r="A44" s="78"/>
      <c r="B44" s="37" t="s">
        <v>113</v>
      </c>
      <c r="C44" s="38"/>
      <c r="D44" s="40">
        <v>2000</v>
      </c>
      <c r="E44" s="40"/>
      <c r="F44" s="40"/>
      <c r="G44" s="40"/>
      <c r="H44" s="40"/>
      <c r="I44" s="41"/>
    </row>
    <row r="45" spans="1:9">
      <c r="A45" s="78"/>
      <c r="B45" s="37" t="s">
        <v>95</v>
      </c>
      <c r="C45" s="38"/>
      <c r="D45" s="40">
        <v>950</v>
      </c>
      <c r="E45" s="40"/>
      <c r="F45" s="40"/>
      <c r="G45" s="40"/>
      <c r="H45" s="40"/>
      <c r="I45" s="41"/>
    </row>
    <row r="46" spans="1:9">
      <c r="A46" s="78"/>
      <c r="B46" s="37" t="s">
        <v>97</v>
      </c>
      <c r="C46" s="38"/>
      <c r="D46" s="40">
        <v>1000</v>
      </c>
      <c r="E46" s="40"/>
      <c r="F46" s="40"/>
      <c r="G46" s="40"/>
      <c r="H46" s="40"/>
      <c r="I46" s="41"/>
    </row>
    <row r="47" spans="1:9">
      <c r="A47" s="78"/>
      <c r="B47" s="37"/>
      <c r="C47" s="38"/>
      <c r="D47" s="40"/>
      <c r="E47" s="40"/>
      <c r="F47" s="40"/>
      <c r="G47" s="40"/>
      <c r="H47" s="40"/>
      <c r="I47" s="41"/>
    </row>
    <row r="48" spans="1:9">
      <c r="A48" s="79" t="s">
        <v>10</v>
      </c>
      <c r="B48" s="61"/>
      <c r="C48" s="62"/>
      <c r="D48" s="63"/>
      <c r="E48" s="63"/>
      <c r="F48" s="63"/>
      <c r="G48" s="63"/>
      <c r="H48" s="63"/>
      <c r="I48" s="64">
        <f>SUM(D49:D52)</f>
        <v>1065</v>
      </c>
    </row>
    <row r="49" spans="1:9">
      <c r="A49" s="80"/>
      <c r="B49" s="61" t="s">
        <v>37</v>
      </c>
      <c r="C49" s="62"/>
      <c r="D49" s="63">
        <v>150</v>
      </c>
      <c r="E49" s="63"/>
      <c r="F49" s="63"/>
      <c r="G49" s="63"/>
      <c r="H49" s="63"/>
      <c r="I49" s="65"/>
    </row>
    <row r="50" spans="1:9">
      <c r="A50" s="80"/>
      <c r="B50" s="61" t="s">
        <v>86</v>
      </c>
      <c r="C50" s="62"/>
      <c r="D50" s="63">
        <v>250</v>
      </c>
      <c r="E50" s="63"/>
      <c r="F50" s="63"/>
      <c r="G50" s="63"/>
      <c r="H50" s="63"/>
      <c r="I50" s="65"/>
    </row>
    <row r="51" spans="1:9">
      <c r="A51" s="80"/>
      <c r="B51" s="61" t="s">
        <v>57</v>
      </c>
      <c r="C51" s="62"/>
      <c r="D51" s="63">
        <v>515</v>
      </c>
      <c r="E51" s="63"/>
      <c r="F51" s="63"/>
      <c r="G51" s="63"/>
      <c r="H51" s="63"/>
      <c r="I51" s="65"/>
    </row>
    <row r="52" spans="1:9">
      <c r="A52" s="80"/>
      <c r="B52" s="61" t="s">
        <v>80</v>
      </c>
      <c r="C52" s="62"/>
      <c r="D52" s="63">
        <v>150</v>
      </c>
      <c r="E52" s="63"/>
      <c r="F52" s="63"/>
      <c r="G52" s="63"/>
      <c r="H52" s="63"/>
      <c r="I52" s="65"/>
    </row>
    <row r="53" spans="1:9">
      <c r="A53" s="80"/>
      <c r="B53" s="61"/>
      <c r="C53" s="62"/>
      <c r="D53" s="63"/>
      <c r="E53" s="63"/>
      <c r="F53" s="63"/>
      <c r="G53" s="63"/>
      <c r="H53" s="63"/>
      <c r="I53" s="65"/>
    </row>
    <row r="54" spans="1:9">
      <c r="A54" s="79" t="s">
        <v>90</v>
      </c>
      <c r="B54" s="61"/>
      <c r="C54" s="62"/>
      <c r="D54" s="63"/>
      <c r="E54" s="63"/>
      <c r="F54" s="63"/>
      <c r="G54" s="63"/>
      <c r="H54" s="63"/>
      <c r="I54" s="65">
        <f>SUM(D55:D56)</f>
        <v>350</v>
      </c>
    </row>
    <row r="55" spans="1:9">
      <c r="A55" s="78"/>
      <c r="B55" s="37" t="s">
        <v>30</v>
      </c>
      <c r="C55" s="38"/>
      <c r="D55" s="40">
        <v>250</v>
      </c>
      <c r="E55" s="40"/>
      <c r="F55" s="40"/>
      <c r="G55" s="40"/>
      <c r="H55" s="40"/>
      <c r="I55" s="41"/>
    </row>
    <row r="56" spans="1:9">
      <c r="A56" s="78"/>
      <c r="B56" s="37" t="s">
        <v>93</v>
      </c>
      <c r="C56" s="38"/>
      <c r="D56" s="40">
        <v>100</v>
      </c>
      <c r="E56" s="40"/>
      <c r="F56" s="40"/>
      <c r="G56" s="40"/>
      <c r="H56" s="40"/>
      <c r="I56" s="41"/>
    </row>
    <row r="57" spans="1:9">
      <c r="A57" s="77" t="s">
        <v>21</v>
      </c>
      <c r="B57" s="37"/>
      <c r="C57" s="38"/>
      <c r="D57" s="40"/>
      <c r="E57" s="40"/>
      <c r="F57" s="40"/>
      <c r="G57" s="40"/>
      <c r="H57" s="40"/>
      <c r="I57" s="41">
        <f>SUM(D58:D61)</f>
        <v>730</v>
      </c>
    </row>
    <row r="58" spans="1:9">
      <c r="A58" s="78"/>
      <c r="B58" s="37" t="s">
        <v>22</v>
      </c>
      <c r="C58" s="38"/>
      <c r="D58" s="40">
        <v>120</v>
      </c>
      <c r="E58" s="40"/>
      <c r="F58" s="40"/>
      <c r="G58" s="40"/>
      <c r="H58" s="40"/>
      <c r="I58" s="41"/>
    </row>
    <row r="59" spans="1:9">
      <c r="A59" s="78"/>
      <c r="B59" s="37" t="s">
        <v>91</v>
      </c>
      <c r="C59" s="38"/>
      <c r="D59" s="40">
        <v>160</v>
      </c>
      <c r="E59" s="40"/>
      <c r="F59" s="40"/>
      <c r="G59" s="40"/>
      <c r="H59" s="40"/>
      <c r="I59" s="41"/>
    </row>
    <row r="60" spans="1:9">
      <c r="A60" s="78"/>
      <c r="B60" s="37" t="s">
        <v>98</v>
      </c>
      <c r="C60" s="38"/>
      <c r="D60" s="40">
        <v>50</v>
      </c>
      <c r="E60" s="40"/>
      <c r="F60" s="40"/>
      <c r="G60" s="40"/>
      <c r="H60" s="40"/>
      <c r="I60" s="41"/>
    </row>
    <row r="61" spans="1:9">
      <c r="A61" s="78"/>
      <c r="B61" s="37" t="s">
        <v>99</v>
      </c>
      <c r="C61" s="38"/>
      <c r="D61" s="40">
        <v>400</v>
      </c>
      <c r="E61" s="40"/>
      <c r="F61" s="40"/>
      <c r="G61" s="40"/>
      <c r="H61" s="40"/>
      <c r="I61" s="41"/>
    </row>
    <row r="62" spans="1:9">
      <c r="A62" s="78"/>
      <c r="B62" s="37"/>
      <c r="C62" s="38"/>
      <c r="D62" s="40"/>
      <c r="E62" s="40"/>
      <c r="F62" s="40"/>
      <c r="G62" s="40"/>
      <c r="H62" s="40"/>
      <c r="I62" s="41"/>
    </row>
    <row r="63" spans="1:9">
      <c r="A63" s="77" t="s">
        <v>13</v>
      </c>
      <c r="B63" s="37"/>
      <c r="C63" s="38"/>
      <c r="D63" s="40"/>
      <c r="E63" s="40"/>
      <c r="F63" s="40"/>
      <c r="G63" s="40"/>
      <c r="H63" s="40"/>
      <c r="I63" s="42">
        <f>SUM(D64:D65)</f>
        <v>1050</v>
      </c>
    </row>
    <row r="64" spans="1:9">
      <c r="A64" s="77"/>
      <c r="B64" s="37" t="s">
        <v>92</v>
      </c>
      <c r="C64" s="38"/>
      <c r="D64" s="40">
        <v>50</v>
      </c>
      <c r="E64" s="40"/>
      <c r="F64" s="40"/>
      <c r="G64" s="40"/>
      <c r="H64" s="40"/>
      <c r="I64" s="41"/>
    </row>
    <row r="65" spans="1:9">
      <c r="A65" s="78"/>
      <c r="B65" s="37" t="s">
        <v>59</v>
      </c>
      <c r="C65" s="38"/>
      <c r="D65" s="66">
        <v>1000</v>
      </c>
      <c r="E65" s="40"/>
      <c r="F65" s="66"/>
      <c r="G65" s="40"/>
      <c r="H65" s="40"/>
      <c r="I65" s="41"/>
    </row>
    <row r="66" spans="1:9">
      <c r="A66" s="78"/>
      <c r="B66" s="37" t="s">
        <v>62</v>
      </c>
      <c r="C66" s="38"/>
      <c r="D66" s="40"/>
      <c r="E66" s="40"/>
      <c r="F66" s="40"/>
      <c r="G66" s="40"/>
      <c r="H66" s="40"/>
      <c r="I66" s="41"/>
    </row>
    <row r="67" spans="1:9">
      <c r="A67" s="77" t="s">
        <v>15</v>
      </c>
      <c r="B67" s="37"/>
      <c r="C67" s="38"/>
      <c r="D67" s="40"/>
      <c r="E67" s="40"/>
      <c r="F67" s="40"/>
      <c r="G67" s="40"/>
      <c r="H67" s="40"/>
      <c r="I67" s="42">
        <f>SUM(D68:D70)</f>
        <v>1301</v>
      </c>
    </row>
    <row r="68" spans="1:9">
      <c r="A68" s="78"/>
      <c r="B68" s="37" t="s">
        <v>114</v>
      </c>
      <c r="C68" s="38"/>
      <c r="D68" s="40">
        <v>801</v>
      </c>
      <c r="E68" s="40"/>
      <c r="F68" s="40"/>
      <c r="G68" s="40"/>
      <c r="H68" s="40"/>
      <c r="I68" s="42"/>
    </row>
    <row r="69" spans="1:9">
      <c r="A69" s="78"/>
      <c r="B69" s="37" t="s">
        <v>17</v>
      </c>
      <c r="C69" s="38"/>
      <c r="D69" s="40">
        <v>200</v>
      </c>
      <c r="E69" s="40"/>
      <c r="F69" s="40"/>
      <c r="G69" s="40"/>
      <c r="H69" s="40"/>
      <c r="I69" s="42"/>
    </row>
    <row r="70" spans="1:9">
      <c r="A70" s="78"/>
      <c r="B70" s="37" t="s">
        <v>115</v>
      </c>
      <c r="C70" s="38"/>
      <c r="D70" s="40">
        <v>300</v>
      </c>
      <c r="E70" s="40"/>
      <c r="F70" s="40"/>
      <c r="G70" s="40"/>
      <c r="H70" s="40"/>
      <c r="I70" s="42"/>
    </row>
    <row r="71" spans="1:9">
      <c r="A71" s="78"/>
      <c r="B71" s="37"/>
      <c r="C71" s="38"/>
      <c r="D71" s="40"/>
      <c r="E71" s="40"/>
      <c r="F71" s="40"/>
      <c r="G71" s="40"/>
      <c r="H71" s="40"/>
      <c r="I71" s="42"/>
    </row>
    <row r="72" spans="1:9">
      <c r="A72" s="77" t="s">
        <v>63</v>
      </c>
      <c r="B72" s="37"/>
      <c r="C72" s="38"/>
      <c r="D72" s="40"/>
      <c r="E72" s="40"/>
      <c r="F72" s="40"/>
      <c r="G72" s="40"/>
      <c r="H72" s="40"/>
      <c r="I72" s="42"/>
    </row>
    <row r="73" spans="1:9">
      <c r="A73" s="78"/>
      <c r="B73" s="37" t="s">
        <v>64</v>
      </c>
      <c r="C73" s="38"/>
      <c r="D73" s="40">
        <v>250</v>
      </c>
      <c r="E73" s="40"/>
      <c r="F73" s="40"/>
      <c r="G73" s="40"/>
      <c r="H73" s="40"/>
      <c r="I73" s="42">
        <v>250</v>
      </c>
    </row>
    <row r="74" spans="1:9">
      <c r="A74" s="78"/>
      <c r="B74" s="37"/>
      <c r="C74" s="38"/>
      <c r="D74" s="40"/>
      <c r="E74" s="40"/>
      <c r="F74" s="40"/>
      <c r="G74" s="40"/>
      <c r="H74" s="40"/>
      <c r="I74" s="42"/>
    </row>
    <row r="75" spans="1:9">
      <c r="A75" s="79" t="s">
        <v>14</v>
      </c>
      <c r="B75" s="61"/>
      <c r="C75" s="62"/>
      <c r="D75" s="63"/>
      <c r="E75" s="63"/>
      <c r="F75" s="63"/>
      <c r="G75" s="63"/>
      <c r="H75" s="63"/>
      <c r="I75" s="64">
        <f>SUM(D76:D79)</f>
        <v>2391</v>
      </c>
    </row>
    <row r="76" spans="1:9">
      <c r="A76" s="81"/>
      <c r="B76" s="61" t="s">
        <v>23</v>
      </c>
      <c r="C76" s="62"/>
      <c r="D76" s="63">
        <v>745</v>
      </c>
      <c r="E76" s="63"/>
      <c r="F76" s="63"/>
      <c r="G76" s="63"/>
      <c r="H76" s="63"/>
      <c r="I76" s="64"/>
    </row>
    <row r="77" spans="1:9" ht="25.5" customHeight="1">
      <c r="A77" s="81"/>
      <c r="B77" s="101" t="s">
        <v>55</v>
      </c>
      <c r="C77" s="101"/>
      <c r="D77" s="63">
        <v>796</v>
      </c>
      <c r="E77" s="63"/>
      <c r="F77" s="63"/>
      <c r="G77" s="63"/>
      <c r="H77" s="63"/>
      <c r="I77" s="64"/>
    </row>
    <row r="78" spans="1:9">
      <c r="A78" s="81"/>
      <c r="B78" s="61" t="s">
        <v>31</v>
      </c>
      <c r="C78" s="62"/>
      <c r="D78" s="63">
        <v>150</v>
      </c>
      <c r="E78" s="63"/>
      <c r="F78" s="63"/>
      <c r="G78" s="63"/>
      <c r="H78" s="63"/>
      <c r="I78" s="64"/>
    </row>
    <row r="79" spans="1:9" ht="13.5" thickBot="1">
      <c r="A79" s="70"/>
      <c r="B79" s="67" t="s">
        <v>68</v>
      </c>
      <c r="C79" s="54"/>
      <c r="D79" s="55">
        <v>700</v>
      </c>
      <c r="E79" s="55"/>
      <c r="F79" s="55"/>
      <c r="G79" s="55"/>
      <c r="H79" s="55"/>
      <c r="I79" s="68"/>
    </row>
    <row r="80" spans="1:9">
      <c r="A80" s="57" t="s">
        <v>19</v>
      </c>
      <c r="B80" s="58"/>
      <c r="C80" s="58"/>
      <c r="D80" s="59"/>
      <c r="E80" s="60"/>
      <c r="F80" s="60"/>
      <c r="G80" s="60"/>
      <c r="H80" s="60"/>
      <c r="I80" s="76">
        <f>SUM(I20:I75)</f>
        <v>19689.599999999999</v>
      </c>
    </row>
    <row r="81" spans="1:9">
      <c r="A81" s="69"/>
      <c r="B81" s="37"/>
      <c r="C81" s="37"/>
      <c r="D81" s="38"/>
      <c r="E81" s="40"/>
      <c r="F81" s="40"/>
      <c r="G81" s="40"/>
      <c r="H81" s="40"/>
      <c r="I81" s="41"/>
    </row>
    <row r="82" spans="1:9">
      <c r="A82" s="69"/>
      <c r="B82" s="37"/>
      <c r="C82" s="37"/>
      <c r="D82" s="40" t="s">
        <v>32</v>
      </c>
      <c r="E82" s="40"/>
      <c r="F82" s="40"/>
      <c r="G82" s="40"/>
      <c r="H82" s="40"/>
      <c r="I82" s="41">
        <f>SUM(I17-I80)</f>
        <v>-119.59999999999854</v>
      </c>
    </row>
    <row r="83" spans="1:9">
      <c r="A83" s="69"/>
      <c r="B83" s="37"/>
      <c r="C83" s="37"/>
      <c r="D83" s="40" t="s">
        <v>60</v>
      </c>
      <c r="E83" s="40"/>
      <c r="F83" s="40"/>
      <c r="G83" s="40"/>
      <c r="H83" s="40"/>
      <c r="I83" s="41">
        <f>SUM(I82-3500)</f>
        <v>-3619.5999999999985</v>
      </c>
    </row>
    <row r="84" spans="1:9">
      <c r="A84" s="69"/>
      <c r="B84" s="37"/>
      <c r="C84" s="37"/>
      <c r="D84" s="40" t="s">
        <v>42</v>
      </c>
      <c r="E84" s="40"/>
      <c r="F84" s="40"/>
      <c r="G84" s="40"/>
      <c r="H84" s="40"/>
      <c r="I84" s="41">
        <f>SUM(I82-4000)</f>
        <v>-4119.5999999999985</v>
      </c>
    </row>
    <row r="85" spans="1:9">
      <c r="A85" s="69"/>
      <c r="B85" s="37"/>
      <c r="C85" s="37"/>
      <c r="D85" s="40" t="s">
        <v>61</v>
      </c>
      <c r="E85" s="40"/>
      <c r="F85" s="40"/>
      <c r="G85" s="40"/>
      <c r="H85" s="40"/>
      <c r="I85" s="41">
        <f>SUM(I82-3500-4000)</f>
        <v>-7619.5999999999985</v>
      </c>
    </row>
    <row r="86" spans="1:9" ht="13.5" thickBot="1">
      <c r="A86" s="70"/>
      <c r="B86" s="53"/>
      <c r="C86" s="53"/>
      <c r="D86" s="55" t="s">
        <v>43</v>
      </c>
      <c r="E86" s="55"/>
      <c r="F86" s="55"/>
      <c r="G86" s="55"/>
      <c r="H86" s="55"/>
      <c r="I86" s="56"/>
    </row>
  </sheetData>
  <mergeCells count="2">
    <mergeCell ref="B77:C77"/>
    <mergeCell ref="B24:C24"/>
  </mergeCells>
  <printOptions gridLines="1"/>
  <pageMargins left="0.7" right="0.7" top="0.75" bottom="0.75" header="0.3" footer="0.3"/>
  <pageSetup scale="85" orientation="portrait" r:id="rId1"/>
  <headerFooter>
    <oddHeader>&amp;C&amp;"-,Bold"&amp;14 2010 - Region 12 Conference Budget</oddHeader>
    <oddFooter>&amp;L&amp;"-,Bold"Print Date: &amp;D&amp;R&amp;"-,Bold"Page &amp;P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C31" sqref="C31"/>
    </sheetView>
  </sheetViews>
  <sheetFormatPr defaultRowHeight="12.75"/>
  <cols>
    <col min="1" max="1" width="23.5703125" customWidth="1"/>
    <col min="2" max="2" width="16.140625" customWidth="1"/>
    <col min="3" max="3" width="29.42578125" bestFit="1" customWidth="1"/>
    <col min="4" max="4" width="26.28515625" bestFit="1" customWidth="1"/>
    <col min="5" max="5" width="8.28515625" bestFit="1" customWidth="1"/>
    <col min="6" max="6" width="8.42578125" bestFit="1" customWidth="1"/>
  </cols>
  <sheetData>
    <row r="1" spans="1:6" ht="20.100000000000001" customHeight="1">
      <c r="A1" s="92" t="s">
        <v>100</v>
      </c>
      <c r="B1" s="93" t="s">
        <v>102</v>
      </c>
      <c r="C1" s="93" t="s">
        <v>101</v>
      </c>
      <c r="D1" s="93" t="s">
        <v>106</v>
      </c>
      <c r="E1" s="93" t="s">
        <v>103</v>
      </c>
      <c r="F1" s="94"/>
    </row>
    <row r="2" spans="1:6" ht="20.100000000000001" customHeight="1">
      <c r="A2" s="97"/>
      <c r="B2" s="98" t="s">
        <v>105</v>
      </c>
      <c r="C2" s="98" t="s">
        <v>107</v>
      </c>
      <c r="D2" s="98" t="s">
        <v>108</v>
      </c>
      <c r="E2" s="99" t="s">
        <v>109</v>
      </c>
      <c r="F2" s="100">
        <v>250</v>
      </c>
    </row>
    <row r="3" spans="1:6" ht="20.100000000000001" customHeight="1">
      <c r="A3" s="97"/>
      <c r="B3" s="98" t="s">
        <v>110</v>
      </c>
      <c r="C3" s="98" t="s">
        <v>111</v>
      </c>
      <c r="D3" s="98" t="s">
        <v>112</v>
      </c>
      <c r="E3" s="99"/>
      <c r="F3" s="100">
        <v>50</v>
      </c>
    </row>
    <row r="4" spans="1:6" ht="20.100000000000001" customHeight="1">
      <c r="A4" s="97"/>
      <c r="B4" s="98"/>
      <c r="C4" s="98"/>
      <c r="D4" s="98"/>
      <c r="E4" s="99"/>
      <c r="F4" s="100"/>
    </row>
    <row r="5" spans="1:6" ht="20.100000000000001" customHeight="1">
      <c r="A5" s="97"/>
      <c r="B5" s="98"/>
      <c r="C5" s="98"/>
      <c r="D5" s="98"/>
      <c r="E5" s="99"/>
      <c r="F5" s="100"/>
    </row>
    <row r="6" spans="1:6" ht="20.100000000000001" customHeight="1">
      <c r="A6" s="97"/>
      <c r="B6" s="98"/>
      <c r="C6" s="98"/>
      <c r="D6" s="98"/>
      <c r="E6" s="99"/>
      <c r="F6" s="100"/>
    </row>
    <row r="7" spans="1:6" ht="20.100000000000001" customHeight="1">
      <c r="A7" s="97"/>
      <c r="B7" s="98"/>
      <c r="C7" s="98"/>
      <c r="D7" s="98"/>
      <c r="E7" s="99"/>
      <c r="F7" s="100"/>
    </row>
    <row r="8" spans="1:6" ht="20.100000000000001" customHeight="1">
      <c r="A8" s="97"/>
      <c r="B8" s="98"/>
      <c r="C8" s="98"/>
      <c r="D8" s="98"/>
      <c r="E8" s="99"/>
      <c r="F8" s="100"/>
    </row>
    <row r="9" spans="1:6" ht="20.100000000000001" customHeight="1">
      <c r="A9" s="97"/>
      <c r="B9" s="98"/>
      <c r="C9" s="98"/>
      <c r="D9" s="98"/>
      <c r="E9" s="99"/>
      <c r="F9" s="100"/>
    </row>
    <row r="10" spans="1:6" ht="20.100000000000001" customHeight="1">
      <c r="A10" s="97"/>
      <c r="B10" s="98"/>
      <c r="C10" s="98"/>
      <c r="D10" s="98"/>
      <c r="E10" s="99"/>
      <c r="F10" s="100"/>
    </row>
    <row r="11" spans="1:6" ht="20.100000000000001" customHeight="1">
      <c r="A11" s="97"/>
      <c r="B11" s="98"/>
      <c r="C11" s="98"/>
      <c r="D11" s="98"/>
      <c r="E11" s="99"/>
      <c r="F11" s="100"/>
    </row>
    <row r="12" spans="1:6" ht="20.100000000000001" customHeight="1">
      <c r="A12" s="97"/>
      <c r="B12" s="98"/>
      <c r="C12" s="98"/>
      <c r="D12" s="98"/>
      <c r="E12" s="99"/>
      <c r="F12" s="100"/>
    </row>
    <row r="13" spans="1:6" ht="20.100000000000001" customHeight="1">
      <c r="A13" s="97"/>
      <c r="B13" s="98"/>
      <c r="C13" s="98"/>
      <c r="D13" s="98"/>
      <c r="E13" s="99"/>
      <c r="F13" s="100"/>
    </row>
    <row r="14" spans="1:6" ht="20.100000000000001" customHeight="1">
      <c r="A14" s="97"/>
      <c r="B14" s="98"/>
      <c r="C14" s="98"/>
      <c r="D14" s="98"/>
      <c r="E14" s="99"/>
      <c r="F14" s="100"/>
    </row>
    <row r="15" spans="1:6" ht="20.100000000000001" customHeight="1">
      <c r="A15" s="97"/>
      <c r="B15" s="98"/>
      <c r="C15" s="98"/>
      <c r="D15" s="98"/>
      <c r="E15" s="99"/>
      <c r="F15" s="100"/>
    </row>
    <row r="16" spans="1:6" ht="20.100000000000001" customHeight="1">
      <c r="A16" s="97"/>
      <c r="B16" s="98"/>
      <c r="C16" s="98"/>
      <c r="D16" s="98"/>
      <c r="E16" s="99"/>
      <c r="F16" s="100"/>
    </row>
    <row r="17" spans="1:6" ht="20.100000000000001" customHeight="1">
      <c r="A17" s="97"/>
      <c r="B17" s="98"/>
      <c r="C17" s="98"/>
      <c r="D17" s="98"/>
      <c r="E17" s="99"/>
      <c r="F17" s="100"/>
    </row>
    <row r="18" spans="1:6" ht="20.100000000000001" customHeight="1">
      <c r="A18" s="97"/>
      <c r="B18" s="98"/>
      <c r="C18" s="98"/>
      <c r="D18" s="98"/>
      <c r="E18" s="99"/>
      <c r="F18" s="100"/>
    </row>
    <row r="19" spans="1:6" ht="20.100000000000001" customHeight="1">
      <c r="A19" s="97"/>
      <c r="B19" s="98"/>
      <c r="C19" s="98"/>
      <c r="D19" s="98"/>
      <c r="E19" s="99"/>
      <c r="F19" s="100"/>
    </row>
    <row r="20" spans="1:6" ht="20.100000000000001" customHeight="1">
      <c r="A20" s="97"/>
      <c r="B20" s="98"/>
      <c r="C20" s="98"/>
      <c r="D20" s="98"/>
      <c r="E20" s="99"/>
      <c r="F20" s="100"/>
    </row>
    <row r="21" spans="1:6" ht="20.100000000000001" customHeight="1">
      <c r="A21" s="97"/>
      <c r="B21" s="98"/>
      <c r="C21" s="98"/>
      <c r="D21" s="98"/>
      <c r="E21" s="99"/>
      <c r="F21" s="100"/>
    </row>
    <row r="22" spans="1:6" ht="20.100000000000001" customHeight="1">
      <c r="A22" s="97"/>
      <c r="B22" s="95"/>
      <c r="C22" s="95"/>
      <c r="D22" s="95"/>
      <c r="E22" s="95" t="s">
        <v>104</v>
      </c>
      <c r="F22" s="96">
        <f>SUM(F2:F21)</f>
        <v>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5"/>
  <sheetViews>
    <sheetView topLeftCell="A977" workbookViewId="0">
      <pane ySplit="555" activePane="bottomLeft"/>
      <selection activeCell="N989" sqref="N1:AR65536"/>
      <selection pane="bottomLeft" activeCell="Q19" sqref="Q19"/>
    </sheetView>
  </sheetViews>
  <sheetFormatPr defaultRowHeight="12.75"/>
  <cols>
    <col min="1" max="1" width="4" style="4" customWidth="1"/>
    <col min="3" max="3" width="12.85546875" customWidth="1"/>
    <col min="4" max="4" width="20.28515625" customWidth="1"/>
    <col min="5" max="5" width="9.140625" style="14"/>
    <col min="6" max="6" width="24.140625" customWidth="1"/>
    <col min="7" max="7" width="3.28515625" customWidth="1"/>
    <col min="9" max="9" width="3.140625" customWidth="1"/>
    <col min="11" max="11" width="11.42578125" style="14" customWidth="1"/>
    <col min="12" max="12" width="2.85546875" customWidth="1"/>
    <col min="13" max="13" width="1.7109375" style="7" customWidth="1"/>
  </cols>
  <sheetData>
    <row r="1" spans="2:13" ht="15.75">
      <c r="B1" s="1" t="s">
        <v>0</v>
      </c>
    </row>
    <row r="2" spans="2:13">
      <c r="C2" s="2" t="s">
        <v>1</v>
      </c>
      <c r="F2" s="3">
        <v>100</v>
      </c>
    </row>
    <row r="3" spans="2:13">
      <c r="D3" t="s">
        <v>2</v>
      </c>
      <c r="F3">
        <v>50</v>
      </c>
      <c r="H3">
        <v>199</v>
      </c>
      <c r="J3">
        <f>F3*H3</f>
        <v>9950</v>
      </c>
    </row>
    <row r="4" spans="2:13">
      <c r="D4" t="s">
        <v>56</v>
      </c>
      <c r="F4">
        <v>50</v>
      </c>
      <c r="H4">
        <v>149</v>
      </c>
      <c r="J4">
        <f>F4*H4</f>
        <v>7450</v>
      </c>
    </row>
    <row r="5" spans="2:13">
      <c r="D5" t="s">
        <v>28</v>
      </c>
      <c r="F5">
        <v>0</v>
      </c>
      <c r="H5">
        <v>224</v>
      </c>
      <c r="J5">
        <f>F5*H5</f>
        <v>0</v>
      </c>
    </row>
    <row r="6" spans="2:13">
      <c r="D6" t="s">
        <v>3</v>
      </c>
      <c r="F6">
        <v>0</v>
      </c>
      <c r="H6">
        <v>249</v>
      </c>
      <c r="J6">
        <f>F6*H6</f>
        <v>0</v>
      </c>
    </row>
    <row r="7" spans="2:13">
      <c r="D7" t="s">
        <v>29</v>
      </c>
      <c r="H7">
        <f>H3*1.4</f>
        <v>278.59999999999997</v>
      </c>
    </row>
    <row r="8" spans="2:13">
      <c r="D8" t="s">
        <v>49</v>
      </c>
    </row>
    <row r="10" spans="2:13">
      <c r="C10" s="2" t="s">
        <v>48</v>
      </c>
      <c r="F10" s="6"/>
    </row>
    <row r="11" spans="2:13">
      <c r="D11" t="s">
        <v>50</v>
      </c>
      <c r="F11">
        <v>20</v>
      </c>
      <c r="H11">
        <v>20</v>
      </c>
      <c r="J11">
        <f>F11*H11</f>
        <v>400</v>
      </c>
    </row>
    <row r="13" spans="2:13">
      <c r="C13" s="2" t="s">
        <v>20</v>
      </c>
      <c r="J13">
        <v>5000</v>
      </c>
    </row>
    <row r="14" spans="2:13">
      <c r="C14" s="2" t="s">
        <v>54</v>
      </c>
    </row>
    <row r="15" spans="2:13">
      <c r="C15" s="2" t="s">
        <v>18</v>
      </c>
      <c r="K15" s="22">
        <f>SUM(J16:J47)</f>
        <v>10017.6</v>
      </c>
      <c r="L15" s="5"/>
      <c r="M15" s="9"/>
    </row>
    <row r="16" spans="2:13">
      <c r="C16" s="10"/>
      <c r="D16" t="s">
        <v>27</v>
      </c>
      <c r="F16">
        <v>7</v>
      </c>
      <c r="H16">
        <v>125</v>
      </c>
      <c r="J16">
        <f>H16*F16</f>
        <v>875</v>
      </c>
    </row>
    <row r="17" spans="2:13" s="20" customFormat="1" ht="15.75">
      <c r="B17" s="20" t="s">
        <v>4</v>
      </c>
      <c r="E17" s="21"/>
      <c r="K17" s="21">
        <f>SUM(J3:J14)</f>
        <v>22800</v>
      </c>
      <c r="M17" s="23"/>
    </row>
    <row r="19" spans="2:13" ht="15.75">
      <c r="B19" s="1" t="s">
        <v>5</v>
      </c>
      <c r="H19" s="19" t="s">
        <v>40</v>
      </c>
      <c r="J19" s="19" t="s">
        <v>41</v>
      </c>
    </row>
    <row r="20" spans="2:13" s="4" customFormat="1">
      <c r="B20" s="17" t="s">
        <v>35</v>
      </c>
      <c r="D20" s="16">
        <f>SUM(K20:K48)</f>
        <v>8742.6</v>
      </c>
      <c r="E20" s="16"/>
      <c r="H20" s="18"/>
      <c r="K20" s="16"/>
      <c r="M20" s="8"/>
    </row>
    <row r="21" spans="2:13">
      <c r="C21" s="11" t="s">
        <v>6</v>
      </c>
      <c r="K21" s="22">
        <f>SUM(J22:J27)</f>
        <v>5200</v>
      </c>
      <c r="L21" s="5"/>
      <c r="M21" s="9"/>
    </row>
    <row r="22" spans="2:13">
      <c r="C22" s="10"/>
      <c r="D22" t="s">
        <v>7</v>
      </c>
      <c r="F22">
        <v>13</v>
      </c>
      <c r="H22">
        <f>F2</f>
        <v>100</v>
      </c>
      <c r="J22">
        <f>F22*H22</f>
        <v>1300</v>
      </c>
    </row>
    <row r="23" spans="2:13">
      <c r="C23" s="10"/>
      <c r="D23" t="s">
        <v>8</v>
      </c>
      <c r="F23">
        <v>10</v>
      </c>
      <c r="H23">
        <f>F2</f>
        <v>100</v>
      </c>
      <c r="J23">
        <f>F23*H23</f>
        <v>1000</v>
      </c>
    </row>
    <row r="24" spans="2:13">
      <c r="C24" s="10"/>
      <c r="D24" t="s">
        <v>65</v>
      </c>
      <c r="F24" s="3">
        <v>15</v>
      </c>
      <c r="H24">
        <f>F2</f>
        <v>100</v>
      </c>
      <c r="J24">
        <f>F24*H24</f>
        <v>1500</v>
      </c>
    </row>
    <row r="25" spans="2:13">
      <c r="C25" s="10"/>
      <c r="F25">
        <f>SUM(F22:F24)</f>
        <v>38</v>
      </c>
    </row>
    <row r="26" spans="2:13" ht="6" customHeight="1">
      <c r="C26" s="10"/>
    </row>
    <row r="27" spans="2:13">
      <c r="C27" s="10"/>
      <c r="D27" t="s">
        <v>9</v>
      </c>
      <c r="F27">
        <v>14</v>
      </c>
      <c r="H27">
        <f>F2</f>
        <v>100</v>
      </c>
      <c r="J27">
        <f>F27*H27</f>
        <v>1400</v>
      </c>
    </row>
    <row r="28" spans="2:13">
      <c r="C28" s="10"/>
    </row>
    <row r="29" spans="2:13">
      <c r="C29" s="11" t="s">
        <v>24</v>
      </c>
      <c r="K29" s="22">
        <f>SUM(J30:J36)</f>
        <v>1542.6</v>
      </c>
      <c r="L29" s="5"/>
      <c r="M29" s="9"/>
    </row>
    <row r="30" spans="2:13">
      <c r="C30" s="10"/>
      <c r="D30" t="s">
        <v>25</v>
      </c>
      <c r="F30">
        <v>6</v>
      </c>
      <c r="H30">
        <f>F2</f>
        <v>100</v>
      </c>
      <c r="J30">
        <f>F30*H30</f>
        <v>600</v>
      </c>
    </row>
    <row r="31" spans="2:13">
      <c r="C31" s="10"/>
      <c r="D31" t="s">
        <v>44</v>
      </c>
      <c r="F31">
        <v>2</v>
      </c>
      <c r="H31">
        <v>100</v>
      </c>
      <c r="J31">
        <f>SUM(F31*H31)</f>
        <v>200</v>
      </c>
    </row>
    <row r="32" spans="2:13">
      <c r="C32" s="10"/>
      <c r="D32" t="s">
        <v>26</v>
      </c>
      <c r="J32">
        <v>281.60000000000002</v>
      </c>
    </row>
    <row r="33" spans="3:13">
      <c r="C33" s="10"/>
      <c r="D33" t="s">
        <v>33</v>
      </c>
      <c r="F33">
        <v>4</v>
      </c>
      <c r="H33">
        <f>F2</f>
        <v>100</v>
      </c>
      <c r="J33">
        <f>F33*H33</f>
        <v>400</v>
      </c>
    </row>
    <row r="34" spans="3:13">
      <c r="C34" s="10"/>
      <c r="D34" t="s">
        <v>51</v>
      </c>
      <c r="J34">
        <v>61</v>
      </c>
    </row>
    <row r="35" spans="3:13">
      <c r="C35" s="12"/>
    </row>
    <row r="36" spans="3:13">
      <c r="C36" s="12"/>
    </row>
    <row r="37" spans="3:13">
      <c r="C37" s="10"/>
    </row>
    <row r="38" spans="3:13">
      <c r="C38" s="11" t="s">
        <v>45</v>
      </c>
      <c r="K38" s="22"/>
      <c r="L38" s="5"/>
      <c r="M38" s="9"/>
    </row>
    <row r="39" spans="3:13">
      <c r="C39" s="10"/>
      <c r="D39" t="s">
        <v>46</v>
      </c>
      <c r="F39">
        <v>20</v>
      </c>
      <c r="H39">
        <v>10</v>
      </c>
      <c r="J39">
        <f>F39*H39</f>
        <v>200</v>
      </c>
    </row>
    <row r="40" spans="3:13">
      <c r="C40" s="10"/>
      <c r="D40" t="s">
        <v>47</v>
      </c>
      <c r="F40">
        <v>20</v>
      </c>
      <c r="H40">
        <v>10</v>
      </c>
      <c r="J40">
        <v>200</v>
      </c>
    </row>
    <row r="41" spans="3:13">
      <c r="C41" s="10"/>
    </row>
    <row r="42" spans="3:13">
      <c r="C42" s="11" t="s">
        <v>12</v>
      </c>
      <c r="F42">
        <v>20</v>
      </c>
      <c r="H42">
        <f>F2</f>
        <v>100</v>
      </c>
      <c r="J42">
        <f>H42*F42</f>
        <v>2000</v>
      </c>
      <c r="K42" s="22">
        <f>J42</f>
        <v>2000</v>
      </c>
      <c r="L42" s="5"/>
      <c r="M42" s="9"/>
    </row>
    <row r="43" spans="3:13">
      <c r="C43" s="10"/>
      <c r="D43" t="s">
        <v>34</v>
      </c>
    </row>
    <row r="44" spans="3:13">
      <c r="C44" s="10"/>
    </row>
    <row r="47" spans="3:13">
      <c r="C47" s="10"/>
    </row>
    <row r="48" spans="3:13">
      <c r="C48" s="10"/>
    </row>
    <row r="49" spans="1:13" s="4" customFormat="1">
      <c r="B49" s="15" t="s">
        <v>36</v>
      </c>
      <c r="D49" s="16">
        <f>SUM(K49:K86)</f>
        <v>10895</v>
      </c>
      <c r="E49" s="16"/>
      <c r="K49" s="16"/>
      <c r="M49" s="8"/>
    </row>
    <row r="50" spans="1:13">
      <c r="C50" s="13" t="s">
        <v>11</v>
      </c>
      <c r="D50" t="s">
        <v>39</v>
      </c>
      <c r="K50" s="22">
        <f>SUM(F51:F54)</f>
        <v>4700</v>
      </c>
      <c r="L50" s="5"/>
      <c r="M50" s="9"/>
    </row>
    <row r="51" spans="1:13">
      <c r="C51" s="12"/>
    </row>
    <row r="52" spans="1:13">
      <c r="C52" s="12"/>
      <c r="D52" t="s">
        <v>66</v>
      </c>
      <c r="F52">
        <v>3200</v>
      </c>
    </row>
    <row r="53" spans="1:13">
      <c r="C53" s="12"/>
      <c r="D53" t="s">
        <v>69</v>
      </c>
      <c r="F53">
        <v>1500</v>
      </c>
    </row>
    <row r="54" spans="1:13">
      <c r="C54" s="12"/>
      <c r="K54" s="22"/>
      <c r="L54" s="5"/>
      <c r="M54" s="9"/>
    </row>
    <row r="55" spans="1:13" ht="13.5" customHeight="1">
      <c r="C55" s="12"/>
    </row>
    <row r="56" spans="1:13">
      <c r="C56" s="12"/>
    </row>
    <row r="57" spans="1:13">
      <c r="A57" s="24"/>
      <c r="B57" s="25"/>
      <c r="C57" s="26" t="s">
        <v>10</v>
      </c>
      <c r="D57" s="25"/>
      <c r="E57" s="27"/>
      <c r="F57" s="25"/>
      <c r="G57" s="25"/>
      <c r="H57" s="25"/>
      <c r="I57" s="25"/>
      <c r="J57" s="25"/>
      <c r="K57" s="28">
        <f>SUM(F58:F61)</f>
        <v>1065</v>
      </c>
      <c r="L57" s="5"/>
      <c r="M57" s="9"/>
    </row>
    <row r="58" spans="1:13">
      <c r="A58" s="24"/>
      <c r="B58" s="25"/>
      <c r="C58" s="29"/>
      <c r="D58" s="25" t="s">
        <v>37</v>
      </c>
      <c r="E58" s="27"/>
      <c r="F58" s="25">
        <v>150</v>
      </c>
      <c r="G58" s="25"/>
      <c r="H58" s="25"/>
      <c r="I58" s="25"/>
      <c r="J58" s="25"/>
      <c r="K58" s="27"/>
    </row>
    <row r="59" spans="1:13">
      <c r="A59" s="24"/>
      <c r="B59" s="25"/>
      <c r="C59" s="29"/>
      <c r="D59" s="25" t="s">
        <v>38</v>
      </c>
      <c r="E59" s="27"/>
      <c r="F59" s="25">
        <v>250</v>
      </c>
      <c r="G59" s="25"/>
      <c r="H59" s="25"/>
      <c r="I59" s="25"/>
      <c r="J59" s="25"/>
      <c r="K59" s="27"/>
    </row>
    <row r="60" spans="1:13">
      <c r="A60" s="24"/>
      <c r="B60" s="25"/>
      <c r="C60" s="29"/>
      <c r="D60" s="25" t="s">
        <v>57</v>
      </c>
      <c r="E60" s="27"/>
      <c r="F60" s="25">
        <v>515</v>
      </c>
      <c r="G60" s="25"/>
      <c r="H60" s="25"/>
      <c r="I60" s="25"/>
      <c r="J60" s="25"/>
      <c r="K60" s="27"/>
    </row>
    <row r="61" spans="1:13">
      <c r="A61" s="24"/>
      <c r="B61" s="25"/>
      <c r="C61" s="29"/>
      <c r="D61" s="25" t="s">
        <v>67</v>
      </c>
      <c r="E61" s="27"/>
      <c r="F61" s="25">
        <v>150</v>
      </c>
      <c r="G61" s="25"/>
      <c r="H61" s="25"/>
      <c r="I61" s="25"/>
      <c r="J61" s="25"/>
      <c r="K61" s="27"/>
    </row>
    <row r="62" spans="1:13">
      <c r="A62" s="24"/>
      <c r="B62" s="25"/>
      <c r="C62" s="29"/>
      <c r="D62" s="25"/>
      <c r="E62" s="27"/>
      <c r="F62" s="25"/>
      <c r="G62" s="25"/>
      <c r="H62" s="25"/>
      <c r="I62" s="25"/>
      <c r="J62" s="25"/>
      <c r="K62" s="27"/>
    </row>
    <row r="63" spans="1:13">
      <c r="A63" s="24"/>
      <c r="B63" s="25"/>
      <c r="C63" s="26" t="s">
        <v>53</v>
      </c>
      <c r="D63" s="25"/>
      <c r="E63" s="27"/>
      <c r="F63" s="25"/>
      <c r="G63" s="25"/>
      <c r="H63" s="25"/>
      <c r="I63" s="25"/>
      <c r="J63" s="25"/>
      <c r="K63" s="27">
        <f>SUM(F64:F64)</f>
        <v>75</v>
      </c>
    </row>
    <row r="64" spans="1:13">
      <c r="C64" s="12"/>
      <c r="D64" t="s">
        <v>30</v>
      </c>
      <c r="F64">
        <v>75</v>
      </c>
    </row>
    <row r="65" spans="3:13">
      <c r="C65" s="12"/>
    </row>
    <row r="66" spans="3:13">
      <c r="C66" s="13" t="s">
        <v>21</v>
      </c>
      <c r="K66" s="14">
        <f>SUM(F67:F68)</f>
        <v>160</v>
      </c>
    </row>
    <row r="67" spans="3:13">
      <c r="C67" s="12"/>
      <c r="D67" t="s">
        <v>22</v>
      </c>
      <c r="F67">
        <v>120</v>
      </c>
    </row>
    <row r="68" spans="3:13">
      <c r="C68" s="12"/>
      <c r="D68" t="s">
        <v>52</v>
      </c>
      <c r="F68">
        <v>40</v>
      </c>
    </row>
    <row r="69" spans="3:13">
      <c r="C69" s="12"/>
    </row>
    <row r="70" spans="3:13">
      <c r="C70" s="13" t="s">
        <v>13</v>
      </c>
      <c r="K70" s="22">
        <f>SUM(F71:F72)</f>
        <v>1050</v>
      </c>
      <c r="L70" s="5"/>
      <c r="M70" s="9"/>
    </row>
    <row r="71" spans="3:13">
      <c r="C71" s="13"/>
      <c r="D71" t="s">
        <v>58</v>
      </c>
      <c r="F71">
        <v>50</v>
      </c>
    </row>
    <row r="72" spans="3:13">
      <c r="C72" s="12"/>
      <c r="D72" t="s">
        <v>59</v>
      </c>
      <c r="F72" s="31">
        <v>1000</v>
      </c>
      <c r="H72" s="31"/>
    </row>
    <row r="73" spans="3:13">
      <c r="C73" s="12"/>
      <c r="D73" t="s">
        <v>62</v>
      </c>
    </row>
    <row r="74" spans="3:13">
      <c r="C74" s="13" t="s">
        <v>15</v>
      </c>
      <c r="K74" s="22">
        <f>SUM(F75:F76)</f>
        <v>1400</v>
      </c>
      <c r="L74" s="5"/>
      <c r="M74" s="9"/>
    </row>
    <row r="75" spans="3:13">
      <c r="C75" s="12"/>
      <c r="D75" t="s">
        <v>16</v>
      </c>
      <c r="F75">
        <v>1200</v>
      </c>
      <c r="K75" s="22"/>
      <c r="L75" s="5"/>
      <c r="M75" s="9"/>
    </row>
    <row r="76" spans="3:13">
      <c r="C76" s="12"/>
      <c r="D76" t="s">
        <v>17</v>
      </c>
      <c r="F76">
        <v>200</v>
      </c>
      <c r="K76" s="22"/>
      <c r="L76" s="5"/>
      <c r="M76" s="9"/>
    </row>
    <row r="77" spans="3:13">
      <c r="C77" s="12"/>
      <c r="K77" s="22"/>
      <c r="L77" s="5"/>
      <c r="M77" s="9"/>
    </row>
    <row r="78" spans="3:13">
      <c r="C78" s="13" t="s">
        <v>63</v>
      </c>
      <c r="K78" s="22"/>
      <c r="L78" s="5"/>
      <c r="M78" s="9"/>
    </row>
    <row r="79" spans="3:13">
      <c r="C79" s="12"/>
      <c r="D79" t="s">
        <v>64</v>
      </c>
      <c r="F79">
        <v>250</v>
      </c>
      <c r="K79" s="22">
        <v>250</v>
      </c>
      <c r="L79" s="5"/>
      <c r="M79" s="9"/>
    </row>
    <row r="80" spans="3:13">
      <c r="C80" s="12"/>
      <c r="K80" s="22"/>
      <c r="L80" s="5"/>
      <c r="M80" s="9"/>
    </row>
    <row r="81" spans="1:13">
      <c r="A81" s="24"/>
      <c r="B81" s="25"/>
      <c r="C81" s="26" t="s">
        <v>14</v>
      </c>
      <c r="D81" s="25"/>
      <c r="E81" s="27"/>
      <c r="F81" s="25"/>
      <c r="G81" s="25"/>
      <c r="H81" s="25"/>
      <c r="I81" s="25"/>
      <c r="J81" s="25"/>
      <c r="K81" s="28">
        <f>SUM(F82:F85)</f>
        <v>2195</v>
      </c>
      <c r="L81" s="5"/>
      <c r="M81" s="9"/>
    </row>
    <row r="82" spans="1:13">
      <c r="A82" s="24"/>
      <c r="B82" s="25"/>
      <c r="C82" s="25"/>
      <c r="D82" s="25" t="s">
        <v>23</v>
      </c>
      <c r="E82" s="27"/>
      <c r="F82" s="25">
        <v>745</v>
      </c>
      <c r="G82" s="25"/>
      <c r="H82" s="25"/>
      <c r="I82" s="25"/>
      <c r="J82" s="25"/>
      <c r="K82" s="28"/>
      <c r="L82" s="5"/>
      <c r="M82" s="9"/>
    </row>
    <row r="83" spans="1:13">
      <c r="A83" s="24"/>
      <c r="B83" s="25"/>
      <c r="C83" s="25"/>
      <c r="D83" s="30" t="s">
        <v>55</v>
      </c>
      <c r="E83" s="27"/>
      <c r="F83" s="25">
        <v>600</v>
      </c>
      <c r="G83" s="25"/>
      <c r="H83" s="25"/>
      <c r="I83" s="25"/>
      <c r="J83" s="25"/>
      <c r="K83" s="28"/>
      <c r="L83" s="5"/>
      <c r="M83" s="9"/>
    </row>
    <row r="84" spans="1:13">
      <c r="A84" s="24"/>
      <c r="B84" s="25"/>
      <c r="C84" s="25"/>
      <c r="D84" s="25" t="s">
        <v>31</v>
      </c>
      <c r="E84" s="27"/>
      <c r="F84" s="25">
        <v>150</v>
      </c>
      <c r="G84" s="25"/>
      <c r="H84" s="25"/>
      <c r="I84" s="25"/>
      <c r="J84" s="25"/>
      <c r="K84" s="28"/>
      <c r="L84" s="5"/>
      <c r="M84" s="9"/>
    </row>
    <row r="85" spans="1:13">
      <c r="D85" s="25" t="s">
        <v>68</v>
      </c>
      <c r="F85">
        <v>700</v>
      </c>
      <c r="K85" s="22"/>
      <c r="L85" s="5"/>
      <c r="M85" s="9"/>
    </row>
    <row r="86" spans="1:13">
      <c r="K86" s="22"/>
      <c r="L86" s="5"/>
      <c r="M86" s="9"/>
    </row>
    <row r="88" spans="1:13" s="20" customFormat="1" ht="15.75">
      <c r="B88" s="20" t="s">
        <v>19</v>
      </c>
      <c r="E88" s="21"/>
      <c r="K88" s="21">
        <f>SUM(K21:K81)</f>
        <v>19637.599999999999</v>
      </c>
      <c r="M88" s="23"/>
    </row>
    <row r="91" spans="1:13">
      <c r="F91" t="s">
        <v>32</v>
      </c>
      <c r="K91" s="14">
        <f>SUM(K17-K88)</f>
        <v>3162.4000000000015</v>
      </c>
    </row>
    <row r="92" spans="1:13">
      <c r="F92" t="s">
        <v>60</v>
      </c>
      <c r="K92" s="14">
        <f>SUM(K91-3500)</f>
        <v>-337.59999999999854</v>
      </c>
    </row>
    <row r="93" spans="1:13">
      <c r="F93" t="s">
        <v>42</v>
      </c>
      <c r="K93" s="14">
        <f>SUM(K91-4000)</f>
        <v>-837.59999999999854</v>
      </c>
    </row>
    <row r="94" spans="1:13">
      <c r="F94" t="s">
        <v>61</v>
      </c>
      <c r="K94" s="14">
        <f>SUM(K91-3500-4000)</f>
        <v>-4337.5999999999985</v>
      </c>
    </row>
    <row r="95" spans="1:13">
      <c r="F95" t="s">
        <v>43</v>
      </c>
    </row>
  </sheetData>
  <phoneticPr fontId="1" type="noConversion"/>
  <pageMargins left="0.75" right="0.75" top="1" bottom="1" header="0.5" footer="0.5"/>
  <pageSetup scale="54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2010</vt:lpstr>
      <vt:lpstr>Expenses</vt:lpstr>
      <vt:lpstr>2008 Final</vt:lpstr>
    </vt:vector>
  </TitlesOfParts>
  <Company>Texas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M. Lopez</dc:creator>
  <cp:lastModifiedBy>Delma D. Olivarez</cp:lastModifiedBy>
  <cp:lastPrinted>2010-06-02T17:13:09Z</cp:lastPrinted>
  <dcterms:created xsi:type="dcterms:W3CDTF">2007-06-15T14:37:29Z</dcterms:created>
  <dcterms:modified xsi:type="dcterms:W3CDTF">2010-08-11T19:55:31Z</dcterms:modified>
</cp:coreProperties>
</file>